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Cost of pro Amon-2021-22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<sst xmlns="http://schemas.openxmlformats.org/spreadsheetml/2006/main" count="73" uniqueCount="62">
  <si>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দস্তা</t>
  </si>
  <si>
    <t>কেজি</t>
  </si>
  <si>
    <t>বীজ</t>
  </si>
  <si>
    <t>"</t>
  </si>
  <si>
    <t>সার</t>
  </si>
  <si>
    <t>ইউরিয়া</t>
  </si>
  <si>
    <t>টি এস পি</t>
  </si>
  <si>
    <t>এম ও পি</t>
  </si>
  <si>
    <t>জিপসাম</t>
  </si>
  <si>
    <t>বালাই ব্যবস্থাপনা</t>
  </si>
  <si>
    <t>পারিবারিক শ্রম</t>
  </si>
  <si>
    <t>জনদিবস</t>
  </si>
  <si>
    <t>ভাড়াকৃত শ্রম</t>
  </si>
  <si>
    <t>চলতি মূলধনের সুদ</t>
  </si>
  <si>
    <t>জমির ভাড়া/লিজ</t>
  </si>
  <si>
    <t>একর প্রতি মোট উৎপাদন ব্যয়</t>
  </si>
  <si>
    <t>উৎপাদনঃ</t>
  </si>
  <si>
    <t>ধান</t>
  </si>
  <si>
    <t>খড়</t>
  </si>
  <si>
    <t>কেজি প্রতি নীট উৎপাদন ব্যয়</t>
  </si>
  <si>
    <t>গত বছরের ধানের কেজি প্রতি নীট উৎপাদন ব্যয়</t>
  </si>
  <si>
    <t>চালঃ</t>
  </si>
  <si>
    <t>চারা উৎপাদন খরচ</t>
  </si>
  <si>
    <t>টাকা</t>
  </si>
  <si>
    <t>ডি এ পি</t>
  </si>
  <si>
    <t>শ্রমিক খরচ</t>
  </si>
  <si>
    <t>চুক্তিভিত্তিক শ্রমিক খরচ</t>
  </si>
  <si>
    <t>চলতি মূলধন</t>
  </si>
  <si>
    <t>একর প্রতি নীট উৎপাদন ব্যয় (মোট ব্যয় - খড়ের মূল্য)</t>
  </si>
  <si>
    <t>গত বছরের তুলনায় ধানের কেজি প্রতি নীট উৎপাদন ব্যয়ের হ্রাস/বৃদ্ধি(%)</t>
  </si>
  <si>
    <t>একর প্রতি উপজাতের পরিমাণ ও মূল্য</t>
  </si>
  <si>
    <t>একর প্রতি ভাঙ্গা চাল/খুদের পরিমাণ ও মূল্য</t>
  </si>
  <si>
    <t>চারা উত্তোলন ও রোপন</t>
  </si>
  <si>
    <t>জৈব সার</t>
  </si>
  <si>
    <t>সারের উপমোট</t>
  </si>
  <si>
    <t>রোগ ব্যবস্থাপনা</t>
  </si>
  <si>
    <t>পোকা ব্যবস্থাপনা</t>
  </si>
  <si>
    <t>আগাছা ব্যবস্থাপনা</t>
  </si>
  <si>
    <t>জমি কর্ষণ (পাওয়ার টিলার)</t>
  </si>
  <si>
    <t>পানি ব্যবস্থাপনা</t>
  </si>
  <si>
    <t>মাড়াই খরচ</t>
  </si>
  <si>
    <t>একর প্রতি তুষের পরিমাণ ও মূল্য</t>
  </si>
  <si>
    <t>একর প্রতি কুড়ার পরিমাণ ও মূল্য</t>
  </si>
  <si>
    <t xml:space="preserve">ধান হতে চাল করতে মিলিং খরচ </t>
  </si>
  <si>
    <t>শ্রমিক</t>
  </si>
  <si>
    <t>ধান হতে উৎপাদিত চালের পরিমাণ (6৬%)</t>
  </si>
  <si>
    <t xml:space="preserve"> </t>
  </si>
  <si>
    <t>বীজতলা প্রস্তুত ও ব্যবস্থাপনা (5 শতাংশ জমি)</t>
  </si>
  <si>
    <t>kg</t>
  </si>
  <si>
    <t>একর প্রতি মোট খরচ (১৪+20)</t>
  </si>
  <si>
    <t>উপকরণের বিবরণ</t>
  </si>
  <si>
    <t>একক</t>
  </si>
  <si>
    <t>একর প্রতি (পরিমান)</t>
  </si>
  <si>
    <t>একক মূল্য (টাকা)</t>
  </si>
  <si>
    <t>একর প্রতি মূল/ব্যয় টাকা</t>
  </si>
  <si>
    <t>একর প্রতি নীট খরচ [২1- (১৯.১+১৯.২+১৯.৩)]</t>
  </si>
  <si>
    <t>কেজি  প্রতি নীট খরচ ( 22/১8)</t>
  </si>
  <si>
    <t>* চলতি মূলধন= মোট নগদ ব্যয়</t>
  </si>
  <si>
    <t>আমন ধান/চালের কেজি প্রতি উৎপাদন খরচ (২০২৩-২০২৪)</t>
  </si>
  <si>
    <t>* চলতি মূলধনের সুদ ৮% বিবেচ্য সময় ৫ মাস  ধরা হয়েছে।</t>
  </si>
  <si>
    <t>মন্তব্য/যৌক্তিকতা</t>
  </si>
  <si>
    <t xml:space="preserve">* চলতি মূলধনের সুদ = (চলতি মূলধন * সুদের হার *বিবেচ্য সময়)/2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</si>
</sst>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0.000"/>
    <numFmt numFmtId="166" formatCode="[$-5000445]0.#"/>
    <numFmt numFmtId="167" formatCode="0.0"/>
    <numFmt numFmtId="168" formatCode="[$-5000445]0.##"/>
    <numFmt numFmtId="169" formatCode="[$-409]dddd\,\ mmmm\ dd\,\ yyyy"/>
    <numFmt numFmtId="170" formatCode="[$-409]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utonnyMJ"/>
      <family val="0"/>
    </font>
    <font>
      <sz val="12"/>
      <name val="SutonnyMJ"/>
      <family val="0"/>
    </font>
    <font>
      <b/>
      <sz val="16"/>
      <name val="Nikosh"/>
      <family val="0"/>
    </font>
    <font>
      <sz val="12"/>
      <name val="NikoshBAN"/>
      <family val="0"/>
    </font>
    <font>
      <b/>
      <sz val="12"/>
      <name val="NikoshBAN"/>
      <family val="0"/>
    </font>
    <font>
      <sz val="13"/>
      <name val="NikoshBAN"/>
      <family val="0"/>
    </font>
    <font>
      <sz val="13"/>
      <name val="SutonnyMJ"/>
      <family val="0"/>
    </font>
    <font>
      <b/>
      <sz val="13"/>
      <name val="NikoshBAN"/>
      <family val="0"/>
    </font>
    <font>
      <sz val="13"/>
      <name val="Arial"/>
      <family val="2"/>
    </font>
    <font>
      <b/>
      <sz val="14"/>
      <name val="SutonnyMJ"/>
      <family val="0"/>
    </font>
    <font>
      <sz val="14"/>
      <name val="NikoshBAN"/>
      <family val="0"/>
    </font>
    <font>
      <sz val="14"/>
      <name val="SutonnyMJ"/>
      <family val="0"/>
    </font>
    <font>
      <b/>
      <sz val="14"/>
      <name val="NikoshBAN"/>
      <family val="0"/>
    </font>
    <font>
      <sz val="14"/>
      <name val="Nikosh"/>
      <family val="0"/>
    </font>
    <font>
      <b/>
      <sz val="14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NikoshBAN"/>
      <family val="0"/>
    </font>
    <font>
      <sz val="13"/>
      <color indexed="8"/>
      <name val="Calibri"/>
      <family val="2"/>
    </font>
    <font>
      <sz val="14"/>
      <color indexed="8"/>
      <name val="SutonnyMJ"/>
      <family val="0"/>
    </font>
    <font>
      <sz val="14"/>
      <color indexed="8"/>
      <name val="NikoshBAN"/>
      <family val="0"/>
    </font>
    <font>
      <b/>
      <sz val="14"/>
      <color indexed="8"/>
      <name val="NikoshBAN"/>
      <family val="0"/>
    </font>
    <font>
      <b/>
      <sz val="14"/>
      <color indexed="8"/>
      <name val="SutonnyMJ"/>
      <family val="0"/>
    </font>
    <font>
      <sz val="12"/>
      <color indexed="8"/>
      <name val="Nikosh"/>
      <family val="0"/>
    </font>
    <font>
      <sz val="13"/>
      <color indexed="8"/>
      <name val="Nikosh"/>
      <family val="0"/>
    </font>
    <font>
      <sz val="11"/>
      <color indexed="8"/>
      <name val="Nikosh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3"/>
      <color theme="1"/>
      <name val="NikoshBAN"/>
      <family val="0"/>
    </font>
    <font>
      <sz val="13"/>
      <color theme="1"/>
      <name val="Calibri"/>
      <family val="2"/>
    </font>
    <font>
      <sz val="14"/>
      <color theme="1"/>
      <name val="SutonnyMJ"/>
      <family val="0"/>
    </font>
    <font>
      <sz val="14"/>
      <color theme="1"/>
      <name val="NikoshBAN"/>
      <family val="0"/>
    </font>
    <font>
      <b/>
      <sz val="14"/>
      <color theme="1"/>
      <name val="NikoshBAN"/>
      <family val="0"/>
    </font>
    <font>
      <b/>
      <sz val="14"/>
      <color theme="1"/>
      <name val="SutonnyMJ"/>
      <family val="0"/>
    </font>
    <font>
      <sz val="12"/>
      <color theme="1"/>
      <name val="Nikosh"/>
      <family val="0"/>
    </font>
    <font>
      <sz val="13"/>
      <color theme="1"/>
      <name val="Nikosh"/>
      <family val="0"/>
    </font>
    <font>
      <sz val="11"/>
      <color theme="1"/>
      <name val="Nikosh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0" xfId="0" applyFont="1" applyFill="1" applyBorder="1" applyAlignment="1">
      <alignment/>
    </xf>
    <xf numFmtId="0" fontId="60" fillId="0" borderId="12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7" fillId="0" borderId="0" xfId="0" applyFont="1" applyBorder="1" applyAlignment="1">
      <alignment/>
    </xf>
    <xf numFmtId="167" fontId="5" fillId="0" borderId="10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 quotePrefix="1">
      <alignment horizontal="center"/>
    </xf>
    <xf numFmtId="164" fontId="12" fillId="34" borderId="10" xfId="0" applyNumberFormat="1" applyFont="1" applyFill="1" applyBorder="1" applyAlignment="1" quotePrefix="1">
      <alignment horizontal="center"/>
    </xf>
    <xf numFmtId="164" fontId="12" fillId="0" borderId="10" xfId="0" applyNumberFormat="1" applyFont="1" applyBorder="1" applyAlignment="1" quotePrefix="1">
      <alignment horizontal="center"/>
    </xf>
    <xf numFmtId="0" fontId="12" fillId="33" borderId="10" xfId="0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2" fontId="62" fillId="0" borderId="14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/>
    </xf>
    <xf numFmtId="1" fontId="12" fillId="0" borderId="12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64" fontId="16" fillId="35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/>
    </xf>
    <xf numFmtId="2" fontId="64" fillId="35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2" fillId="34" borderId="13" xfId="0" applyNumberFormat="1" applyFont="1" applyFill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1" fontId="65" fillId="0" borderId="14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1" fontId="12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="85" zoomScaleNormal="85" zoomScalePageLayoutView="0" workbookViewId="0" topLeftCell="A1">
      <selection activeCell="F36" sqref="F36"/>
    </sheetView>
  </sheetViews>
  <sheetFormatPr defaultColWidth="9.140625" defaultRowHeight="15"/>
  <cols>
    <col min="1" max="1" width="5.28125" style="3" customWidth="1"/>
    <col min="2" max="2" width="40.57421875" style="0" customWidth="1"/>
    <col min="3" max="3" width="17.140625" style="0" customWidth="1"/>
    <col min="4" max="4" width="16.140625" style="0" customWidth="1"/>
    <col min="5" max="5" width="14.7109375" style="0" customWidth="1"/>
    <col min="6" max="6" width="20.421875" style="0" customWidth="1"/>
    <col min="7" max="7" width="17.7109375" style="0" customWidth="1"/>
  </cols>
  <sheetData>
    <row r="2" spans="1:6" s="2" customFormat="1" ht="34.5" customHeight="1">
      <c r="A2" s="64" t="s">
        <v>58</v>
      </c>
      <c r="B2" s="65"/>
      <c r="C2" s="65"/>
      <c r="D2" s="65"/>
      <c r="E2" s="65"/>
      <c r="F2" s="65"/>
    </row>
    <row r="3" spans="1:7" ht="38.25">
      <c r="A3" s="45"/>
      <c r="B3" s="46" t="s">
        <v>50</v>
      </c>
      <c r="C3" s="47" t="s">
        <v>51</v>
      </c>
      <c r="D3" s="47" t="s">
        <v>52</v>
      </c>
      <c r="E3" s="47" t="s">
        <v>53</v>
      </c>
      <c r="F3" s="47" t="s">
        <v>54</v>
      </c>
      <c r="G3" s="47" t="s">
        <v>60</v>
      </c>
    </row>
    <row r="4" spans="1:7" ht="18.75">
      <c r="A4" s="25">
        <v>1</v>
      </c>
      <c r="B4" s="4" t="s">
        <v>2</v>
      </c>
      <c r="C4" s="5" t="s">
        <v>1</v>
      </c>
      <c r="D4" s="28"/>
      <c r="E4" s="28"/>
      <c r="F4" s="48">
        <f>D4*E4</f>
        <v>0</v>
      </c>
      <c r="G4" s="28"/>
    </row>
    <row r="5" spans="1:7" ht="18.75">
      <c r="A5" s="25">
        <v>2</v>
      </c>
      <c r="B5" s="4" t="s">
        <v>22</v>
      </c>
      <c r="C5" s="5" t="s">
        <v>23</v>
      </c>
      <c r="D5" s="28"/>
      <c r="E5" s="28"/>
      <c r="F5" s="48">
        <f aca="true" t="shared" si="0" ref="F5:F15">D5*E5</f>
        <v>0</v>
      </c>
      <c r="G5" s="28"/>
    </row>
    <row r="6" spans="1:7" ht="18.75">
      <c r="A6" s="25">
        <v>2.1</v>
      </c>
      <c r="B6" s="4" t="s">
        <v>47</v>
      </c>
      <c r="C6" s="5" t="s">
        <v>44</v>
      </c>
      <c r="D6" s="28"/>
      <c r="E6" s="28"/>
      <c r="F6" s="48">
        <f t="shared" si="0"/>
        <v>0</v>
      </c>
      <c r="G6" s="28"/>
    </row>
    <row r="7" spans="1:7" ht="18.75">
      <c r="A7" s="25">
        <v>2.2</v>
      </c>
      <c r="B7" s="4" t="s">
        <v>32</v>
      </c>
      <c r="C7" s="5" t="s">
        <v>44</v>
      </c>
      <c r="D7" s="28"/>
      <c r="E7" s="28"/>
      <c r="F7" s="48">
        <f t="shared" si="0"/>
        <v>0</v>
      </c>
      <c r="G7" s="28"/>
    </row>
    <row r="8" spans="1:7" ht="18.75">
      <c r="A8" s="25">
        <v>3</v>
      </c>
      <c r="B8" s="6" t="s">
        <v>4</v>
      </c>
      <c r="C8" s="7"/>
      <c r="D8" s="29"/>
      <c r="E8" s="29"/>
      <c r="F8" s="48">
        <f t="shared" si="0"/>
        <v>0</v>
      </c>
      <c r="G8" s="31"/>
    </row>
    <row r="9" spans="1:7" ht="18.75">
      <c r="A9" s="26"/>
      <c r="B9" s="8" t="s">
        <v>5</v>
      </c>
      <c r="C9" s="5" t="s">
        <v>1</v>
      </c>
      <c r="D9" s="28"/>
      <c r="E9" s="28"/>
      <c r="F9" s="48">
        <f t="shared" si="0"/>
        <v>0</v>
      </c>
      <c r="G9" s="28"/>
    </row>
    <row r="10" spans="1:7" ht="18.75">
      <c r="A10" s="26"/>
      <c r="B10" s="8" t="s">
        <v>6</v>
      </c>
      <c r="C10" s="5" t="s">
        <v>3</v>
      </c>
      <c r="D10" s="28"/>
      <c r="E10" s="28"/>
      <c r="F10" s="48">
        <f t="shared" si="0"/>
        <v>0</v>
      </c>
      <c r="G10" s="28"/>
    </row>
    <row r="11" spans="1:7" ht="18.75">
      <c r="A11" s="26"/>
      <c r="B11" s="8" t="s">
        <v>24</v>
      </c>
      <c r="C11" s="5"/>
      <c r="D11" s="28"/>
      <c r="E11" s="28"/>
      <c r="F11" s="48">
        <f t="shared" si="0"/>
        <v>0</v>
      </c>
      <c r="G11" s="28"/>
    </row>
    <row r="12" spans="1:7" ht="18.75">
      <c r="A12" s="26"/>
      <c r="B12" s="8" t="s">
        <v>7</v>
      </c>
      <c r="C12" s="5" t="s">
        <v>3</v>
      </c>
      <c r="D12" s="28"/>
      <c r="E12" s="28"/>
      <c r="F12" s="48">
        <f t="shared" si="0"/>
        <v>0</v>
      </c>
      <c r="G12" s="28"/>
    </row>
    <row r="13" spans="1:7" ht="18.75">
      <c r="A13" s="26"/>
      <c r="B13" s="9" t="s">
        <v>8</v>
      </c>
      <c r="C13" s="5" t="s">
        <v>3</v>
      </c>
      <c r="D13" s="28"/>
      <c r="E13" s="28"/>
      <c r="F13" s="48">
        <f t="shared" si="0"/>
        <v>0</v>
      </c>
      <c r="G13" s="28"/>
    </row>
    <row r="14" spans="1:7" ht="18.75">
      <c r="A14" s="26"/>
      <c r="B14" s="8" t="s">
        <v>0</v>
      </c>
      <c r="C14" s="5" t="s">
        <v>3</v>
      </c>
      <c r="D14" s="28"/>
      <c r="E14" s="28"/>
      <c r="F14" s="48">
        <f t="shared" si="0"/>
        <v>0</v>
      </c>
      <c r="G14" s="28"/>
    </row>
    <row r="15" spans="1:7" ht="18.75">
      <c r="A15" s="26"/>
      <c r="B15" s="8" t="s">
        <v>33</v>
      </c>
      <c r="C15" s="5" t="s">
        <v>48</v>
      </c>
      <c r="D15" s="28"/>
      <c r="E15" s="28"/>
      <c r="F15" s="48">
        <f t="shared" si="0"/>
        <v>0</v>
      </c>
      <c r="G15" s="28"/>
    </row>
    <row r="16" spans="1:7" ht="18.75">
      <c r="A16" s="26"/>
      <c r="B16" s="10" t="s">
        <v>34</v>
      </c>
      <c r="C16" s="7"/>
      <c r="D16" s="30"/>
      <c r="E16" s="30"/>
      <c r="F16" s="49">
        <f>SUM(F9:F15)</f>
        <v>0</v>
      </c>
      <c r="G16" s="42"/>
    </row>
    <row r="17" spans="1:7" ht="18.75">
      <c r="A17" s="25">
        <v>4</v>
      </c>
      <c r="B17" s="6" t="s">
        <v>9</v>
      </c>
      <c r="C17" s="7"/>
      <c r="D17" s="29"/>
      <c r="E17" s="30"/>
      <c r="F17" s="49"/>
      <c r="G17" s="42"/>
    </row>
    <row r="18" spans="1:7" ht="18.75">
      <c r="A18" s="25">
        <v>4.1</v>
      </c>
      <c r="B18" s="6" t="s">
        <v>35</v>
      </c>
      <c r="C18" s="7"/>
      <c r="D18" s="29"/>
      <c r="E18" s="30"/>
      <c r="F18" s="48"/>
      <c r="G18" s="42"/>
    </row>
    <row r="19" spans="1:7" ht="18.75">
      <c r="A19" s="25">
        <v>4.2</v>
      </c>
      <c r="B19" s="4" t="s">
        <v>36</v>
      </c>
      <c r="C19" s="5"/>
      <c r="D19" s="31"/>
      <c r="E19" s="28"/>
      <c r="F19" s="48"/>
      <c r="G19" s="28"/>
    </row>
    <row r="20" spans="1:7" ht="18.75">
      <c r="A20" s="25">
        <v>4.3</v>
      </c>
      <c r="B20" s="4" t="s">
        <v>37</v>
      </c>
      <c r="C20" s="5"/>
      <c r="D20" s="31"/>
      <c r="E20" s="28"/>
      <c r="F20" s="48"/>
      <c r="G20" s="28"/>
    </row>
    <row r="21" spans="1:7" ht="18.75">
      <c r="A21" s="25">
        <v>5</v>
      </c>
      <c r="B21" s="6" t="s">
        <v>25</v>
      </c>
      <c r="C21" s="11"/>
      <c r="D21" s="29"/>
      <c r="E21" s="29"/>
      <c r="F21" s="49"/>
      <c r="G21" s="61"/>
    </row>
    <row r="22" spans="1:7" ht="18.75">
      <c r="A22" s="26">
        <v>5.1</v>
      </c>
      <c r="B22" s="8" t="s">
        <v>10</v>
      </c>
      <c r="C22" s="5" t="s">
        <v>11</v>
      </c>
      <c r="D22" s="28"/>
      <c r="E22" s="28"/>
      <c r="F22" s="48">
        <f>SUM(D22*E22)</f>
        <v>0</v>
      </c>
      <c r="G22" s="28"/>
    </row>
    <row r="23" spans="1:7" ht="18.75">
      <c r="A23" s="26">
        <v>5.2</v>
      </c>
      <c r="B23" s="8" t="s">
        <v>12</v>
      </c>
      <c r="C23" s="5" t="s">
        <v>11</v>
      </c>
      <c r="D23" s="28"/>
      <c r="E23" s="28"/>
      <c r="F23" s="48">
        <f>SUM(D23*E23)</f>
        <v>0</v>
      </c>
      <c r="G23" s="28"/>
    </row>
    <row r="24" spans="1:7" ht="18.75">
      <c r="A24" s="26">
        <v>5.3</v>
      </c>
      <c r="B24" s="8" t="s">
        <v>26</v>
      </c>
      <c r="C24" s="5" t="s">
        <v>23</v>
      </c>
      <c r="D24" s="28"/>
      <c r="E24" s="28"/>
      <c r="F24" s="48">
        <f>SUM(E24*D24)</f>
        <v>0</v>
      </c>
      <c r="G24" s="28"/>
    </row>
    <row r="25" spans="1:7" ht="18.75">
      <c r="A25" s="25">
        <v>6</v>
      </c>
      <c r="B25" s="12" t="s">
        <v>38</v>
      </c>
      <c r="C25" s="5"/>
      <c r="D25" s="28"/>
      <c r="E25" s="28"/>
      <c r="F25" s="48"/>
      <c r="G25" s="28"/>
    </row>
    <row r="26" spans="1:7" ht="18.75">
      <c r="A26" s="25">
        <v>7</v>
      </c>
      <c r="B26" s="4" t="s">
        <v>39</v>
      </c>
      <c r="C26" s="5"/>
      <c r="D26" s="32"/>
      <c r="E26" s="33"/>
      <c r="F26" s="48"/>
      <c r="G26" s="33"/>
    </row>
    <row r="27" spans="1:7" ht="18.75">
      <c r="A27" s="25">
        <v>8</v>
      </c>
      <c r="B27" s="4" t="s">
        <v>40</v>
      </c>
      <c r="C27" s="5"/>
      <c r="D27" s="32"/>
      <c r="E27" s="33"/>
      <c r="F27" s="28"/>
      <c r="G27" s="33"/>
    </row>
    <row r="28" spans="1:7" ht="18.75">
      <c r="A28" s="25">
        <v>9</v>
      </c>
      <c r="B28" s="4" t="s">
        <v>27</v>
      </c>
      <c r="C28" s="5"/>
      <c r="D28" s="32"/>
      <c r="E28" s="33"/>
      <c r="F28" s="50">
        <f>SUM(F27+F26+F25+F23+F20+F19+F18+F16+F7+F6+F4+F5+F22)</f>
        <v>0</v>
      </c>
      <c r="G28" s="33"/>
    </row>
    <row r="29" spans="1:7" ht="18.75">
      <c r="A29" s="25">
        <v>10</v>
      </c>
      <c r="B29" s="4" t="s">
        <v>13</v>
      </c>
      <c r="C29" s="5"/>
      <c r="D29" s="32"/>
      <c r="E29" s="32"/>
      <c r="F29" s="51">
        <f>SUM(F28*8%*6/12)/2</f>
        <v>0</v>
      </c>
      <c r="G29" s="32"/>
    </row>
    <row r="30" spans="1:7" ht="18.75">
      <c r="A30" s="25">
        <v>11</v>
      </c>
      <c r="B30" s="4" t="s">
        <v>14</v>
      </c>
      <c r="C30" s="5"/>
      <c r="D30" s="32"/>
      <c r="E30" s="34"/>
      <c r="F30" s="28"/>
      <c r="G30" s="34"/>
    </row>
    <row r="31" spans="1:7" ht="18.75">
      <c r="A31" s="25">
        <v>12</v>
      </c>
      <c r="B31" s="13" t="s">
        <v>15</v>
      </c>
      <c r="C31" s="14"/>
      <c r="D31" s="35"/>
      <c r="E31" s="35"/>
      <c r="F31" s="52">
        <f>F28+F29+F30</f>
        <v>0</v>
      </c>
      <c r="G31" s="35"/>
    </row>
    <row r="32" spans="1:7" ht="18.75">
      <c r="A32" s="66">
        <v>13</v>
      </c>
      <c r="B32" s="4" t="s">
        <v>16</v>
      </c>
      <c r="C32" s="5"/>
      <c r="D32" s="31"/>
      <c r="E32" s="31"/>
      <c r="F32" s="48"/>
      <c r="G32" s="31"/>
    </row>
    <row r="33" spans="1:7" ht="18.75">
      <c r="A33" s="67"/>
      <c r="B33" s="15" t="s">
        <v>17</v>
      </c>
      <c r="C33" s="5" t="s">
        <v>1</v>
      </c>
      <c r="D33" s="28"/>
      <c r="E33" s="36"/>
      <c r="F33" s="48"/>
      <c r="G33" s="36"/>
    </row>
    <row r="34" spans="1:7" ht="18.75">
      <c r="A34" s="68"/>
      <c r="B34" s="15" t="s">
        <v>18</v>
      </c>
      <c r="C34" s="5" t="s">
        <v>3</v>
      </c>
      <c r="D34" s="28"/>
      <c r="E34" s="37"/>
      <c r="F34" s="48">
        <f>D34*E34</f>
        <v>0</v>
      </c>
      <c r="G34" s="37"/>
    </row>
    <row r="35" spans="1:7" ht="18.75">
      <c r="A35" s="25">
        <v>14</v>
      </c>
      <c r="B35" s="16" t="s">
        <v>28</v>
      </c>
      <c r="C35" s="5"/>
      <c r="D35" s="31"/>
      <c r="E35" s="31"/>
      <c r="F35" s="53">
        <f>SUM(F31-F34)</f>
        <v>0</v>
      </c>
      <c r="G35" s="31"/>
    </row>
    <row r="36" spans="1:7" ht="18.75">
      <c r="A36" s="25">
        <v>15</v>
      </c>
      <c r="B36" s="17" t="s">
        <v>19</v>
      </c>
      <c r="C36" s="14"/>
      <c r="D36" s="54"/>
      <c r="E36" s="54"/>
      <c r="F36" s="55" t="e">
        <f>SUM(F35/D33)</f>
        <v>#DIV/0!</v>
      </c>
      <c r="G36" s="54"/>
    </row>
    <row r="37" spans="1:7" ht="18.75">
      <c r="A37" s="25">
        <v>16</v>
      </c>
      <c r="B37" s="4" t="s">
        <v>20</v>
      </c>
      <c r="C37" s="4"/>
      <c r="D37" s="38"/>
      <c r="E37" s="38"/>
      <c r="F37" s="56"/>
      <c r="G37" s="38"/>
    </row>
    <row r="38" spans="1:7" ht="19.5" thickBot="1">
      <c r="A38" s="25">
        <v>17</v>
      </c>
      <c r="B38" s="4" t="s">
        <v>29</v>
      </c>
      <c r="C38" s="4"/>
      <c r="D38" s="38"/>
      <c r="E38" s="38"/>
      <c r="F38" s="39" t="e">
        <f>(F36-F37)/F37*100</f>
        <v>#DIV/0!</v>
      </c>
      <c r="G38" s="38"/>
    </row>
    <row r="39" spans="1:7" ht="18.75">
      <c r="A39" s="27" t="s">
        <v>21</v>
      </c>
      <c r="B39" s="6"/>
      <c r="C39" s="11"/>
      <c r="D39" s="40"/>
      <c r="E39" s="40"/>
      <c r="F39" s="57"/>
      <c r="G39" s="62"/>
    </row>
    <row r="40" spans="1:7" ht="18.75">
      <c r="A40" s="25">
        <v>18</v>
      </c>
      <c r="B40" s="4" t="s">
        <v>45</v>
      </c>
      <c r="C40" s="5" t="s">
        <v>1</v>
      </c>
      <c r="D40" s="28">
        <f>SUM(D33*66)%</f>
        <v>0</v>
      </c>
      <c r="E40" s="38"/>
      <c r="F40" s="48"/>
      <c r="G40" s="38"/>
    </row>
    <row r="41" spans="1:7" ht="18.75">
      <c r="A41" s="25">
        <v>19</v>
      </c>
      <c r="B41" s="6" t="s">
        <v>30</v>
      </c>
      <c r="C41" s="18"/>
      <c r="D41" s="30"/>
      <c r="E41" s="41"/>
      <c r="F41" s="58"/>
      <c r="G41" s="63"/>
    </row>
    <row r="42" spans="1:7" ht="18.75">
      <c r="A42" s="25">
        <v>19.1</v>
      </c>
      <c r="B42" s="4" t="s">
        <v>31</v>
      </c>
      <c r="C42" s="19"/>
      <c r="D42" s="42">
        <f>D33*4%</f>
        <v>0</v>
      </c>
      <c r="E42" s="36"/>
      <c r="F42" s="48">
        <f>SUM(D42*E42)</f>
        <v>0</v>
      </c>
      <c r="G42" s="36"/>
    </row>
    <row r="43" spans="1:7" ht="18.75">
      <c r="A43" s="25">
        <v>19.2</v>
      </c>
      <c r="B43" s="4" t="s">
        <v>41</v>
      </c>
      <c r="C43" s="20"/>
      <c r="D43" s="43">
        <f>D33*20%</f>
        <v>0</v>
      </c>
      <c r="E43" s="44"/>
      <c r="F43" s="59">
        <f>SUM(D43*E43)</f>
        <v>0</v>
      </c>
      <c r="G43" s="44"/>
    </row>
    <row r="44" spans="1:7" ht="18.75">
      <c r="A44" s="25">
        <v>19.3</v>
      </c>
      <c r="B44" s="4" t="s">
        <v>42</v>
      </c>
      <c r="C44" s="20"/>
      <c r="D44" s="28">
        <f>D33*8.5%</f>
        <v>0</v>
      </c>
      <c r="E44" s="44"/>
      <c r="F44" s="48">
        <f>SUM(D44*E44)</f>
        <v>0</v>
      </c>
      <c r="G44" s="44"/>
    </row>
    <row r="45" spans="1:7" ht="18.75">
      <c r="A45" s="25">
        <v>20</v>
      </c>
      <c r="B45" s="4" t="s">
        <v>43</v>
      </c>
      <c r="C45" s="5" t="s">
        <v>1</v>
      </c>
      <c r="D45" s="28">
        <f>D33</f>
        <v>0</v>
      </c>
      <c r="E45" s="37"/>
      <c r="F45" s="48">
        <f>D45*E45</f>
        <v>0</v>
      </c>
      <c r="G45" s="37"/>
    </row>
    <row r="46" spans="1:7" ht="19.5" thickBot="1">
      <c r="A46" s="25">
        <v>21</v>
      </c>
      <c r="B46" s="4" t="s">
        <v>49</v>
      </c>
      <c r="C46" s="5"/>
      <c r="D46" s="38"/>
      <c r="E46" s="38"/>
      <c r="F46" s="60">
        <f>F35+F45</f>
        <v>0</v>
      </c>
      <c r="G46" s="38"/>
    </row>
    <row r="47" spans="1:7" ht="18.75">
      <c r="A47" s="25">
        <v>22</v>
      </c>
      <c r="B47" s="4" t="s">
        <v>55</v>
      </c>
      <c r="C47" s="5"/>
      <c r="D47" s="38"/>
      <c r="E47" s="38"/>
      <c r="F47" s="36">
        <f>SUM(F46-(F42+F43+F44))</f>
        <v>0</v>
      </c>
      <c r="G47" s="38"/>
    </row>
    <row r="48" spans="1:7" ht="18.75">
      <c r="A48" s="25">
        <v>23</v>
      </c>
      <c r="B48" s="4" t="s">
        <v>56</v>
      </c>
      <c r="C48" s="5"/>
      <c r="D48" s="38"/>
      <c r="E48" s="38"/>
      <c r="F48" s="56" t="e">
        <f>SUM(F47/D40)</f>
        <v>#DIV/0!</v>
      </c>
      <c r="G48" s="38"/>
    </row>
    <row r="49" spans="1:6" ht="16.5">
      <c r="A49" s="1"/>
      <c r="B49" s="21"/>
      <c r="C49" s="22"/>
      <c r="D49" s="22"/>
      <c r="E49" s="22"/>
      <c r="F49" s="22"/>
    </row>
    <row r="50" spans="1:6" ht="18">
      <c r="A50" s="1"/>
      <c r="B50" s="24" t="s">
        <v>57</v>
      </c>
      <c r="C50" s="22"/>
      <c r="D50" s="22"/>
      <c r="E50" s="22"/>
      <c r="F50" s="22"/>
    </row>
    <row r="51" spans="1:6" ht="18">
      <c r="A51" s="1"/>
      <c r="B51" s="69" t="s">
        <v>61</v>
      </c>
      <c r="C51" s="70"/>
      <c r="D51" s="70"/>
      <c r="E51" s="70"/>
      <c r="F51" s="70"/>
    </row>
    <row r="52" spans="2:7" ht="18">
      <c r="B52" s="20" t="s">
        <v>59</v>
      </c>
      <c r="C52" s="23"/>
      <c r="D52" s="71"/>
      <c r="E52" s="71"/>
      <c r="F52" s="71"/>
      <c r="G52" s="71"/>
    </row>
    <row r="53" spans="2:7" ht="18" customHeight="1">
      <c r="B53" s="23" t="s">
        <v>46</v>
      </c>
      <c r="C53" s="23"/>
      <c r="D53" s="72"/>
      <c r="E53" s="72"/>
      <c r="F53" s="72"/>
      <c r="G53" s="72"/>
    </row>
    <row r="54" spans="4:7" ht="16.5" customHeight="1">
      <c r="D54" s="73"/>
      <c r="E54" s="73"/>
      <c r="F54" s="73"/>
      <c r="G54" s="73"/>
    </row>
  </sheetData>
  <sheetProtection/>
  <mergeCells count="6">
    <mergeCell ref="A2:F2"/>
    <mergeCell ref="A32:A34"/>
    <mergeCell ref="B51:F51"/>
    <mergeCell ref="D52:G52"/>
    <mergeCell ref="D53:G53"/>
    <mergeCell ref="D54:G54"/>
  </mergeCells>
  <printOptions horizontalCentered="1"/>
  <pageMargins left="0.2" right="0.2" top="0.5" bottom="0.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2023-11-02T09:33:42Z</dcterms:modified>
  <cp:category/>
  <cp:version/>
  <cp:contentType/>
  <cp:contentStatus/>
</cp:coreProperties>
</file>